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600" windowHeight="9240" tabRatio="878" activeTab="1"/>
  </bookViews>
  <sheets>
    <sheet name="ÁREA POR UF BRASIL" sheetId="6" r:id="rId1"/>
    <sheet name="PRODUÇÃO POR UF BRASIL" sheetId="7" r:id="rId2"/>
  </sheets>
  <calcPr calcId="125725"/>
</workbook>
</file>

<file path=xl/calcChain.xml><?xml version="1.0" encoding="utf-8"?>
<calcChain xmlns="http://schemas.openxmlformats.org/spreadsheetml/2006/main">
  <c r="H16" i="7"/>
  <c r="H14"/>
  <c r="F34"/>
  <c r="F32"/>
  <c r="H30"/>
  <c r="F27"/>
  <c r="F26"/>
  <c r="F9"/>
  <c r="H6"/>
  <c r="F5"/>
  <c r="H23"/>
  <c r="H35"/>
  <c r="G34"/>
  <c r="H29"/>
  <c r="H28"/>
  <c r="G26"/>
  <c r="H25"/>
  <c r="H21"/>
  <c r="H20"/>
  <c r="H19"/>
  <c r="H18"/>
  <c r="H17"/>
  <c r="G16"/>
  <c r="H15"/>
  <c r="H13"/>
  <c r="H11"/>
  <c r="H10"/>
  <c r="G9"/>
  <c r="H8"/>
  <c r="G7"/>
  <c r="G5"/>
  <c r="H30" i="6"/>
  <c r="H29"/>
  <c r="F26"/>
  <c r="F34"/>
  <c r="H20"/>
  <c r="G17"/>
  <c r="H16"/>
  <c r="F10"/>
  <c r="F9"/>
  <c r="G7"/>
  <c r="F5"/>
  <c r="H6"/>
  <c r="H17"/>
  <c r="H10"/>
  <c r="H8"/>
  <c r="G34"/>
  <c r="G30"/>
  <c r="G29"/>
  <c r="G26"/>
  <c r="G16"/>
  <c r="G10"/>
  <c r="G9"/>
  <c r="G8"/>
  <c r="G6"/>
  <c r="G5"/>
  <c r="F22" i="7" l="1"/>
  <c r="F12"/>
  <c r="F4"/>
  <c r="G20"/>
  <c r="G18"/>
  <c r="G14"/>
  <c r="G10"/>
  <c r="G6"/>
  <c r="G20" i="6"/>
  <c r="H33" i="7"/>
  <c r="G33"/>
  <c r="H31"/>
  <c r="G31"/>
  <c r="G29"/>
  <c r="H24"/>
  <c r="G24"/>
  <c r="G8"/>
  <c r="G11"/>
  <c r="G13"/>
  <c r="G15"/>
  <c r="G17"/>
  <c r="G19"/>
  <c r="G21"/>
  <c r="G23"/>
  <c r="G25"/>
  <c r="G28"/>
  <c r="G30"/>
  <c r="G35"/>
  <c r="E22"/>
  <c r="E12" i="6"/>
  <c r="E4"/>
  <c r="D32" i="7"/>
  <c r="C32"/>
  <c r="D27"/>
  <c r="C27"/>
  <c r="D22"/>
  <c r="C22"/>
  <c r="D12"/>
  <c r="C12"/>
  <c r="D4"/>
  <c r="C4"/>
  <c r="C36" s="1"/>
  <c r="F32" i="6"/>
  <c r="E32"/>
  <c r="D32"/>
  <c r="C32"/>
  <c r="E27"/>
  <c r="D27"/>
  <c r="C27"/>
  <c r="E22"/>
  <c r="D22"/>
  <c r="C22"/>
  <c r="D12"/>
  <c r="C12"/>
  <c r="D4"/>
  <c r="C4"/>
  <c r="C36" s="1"/>
  <c r="F36" i="7" l="1"/>
  <c r="G22"/>
  <c r="H22"/>
  <c r="E27"/>
  <c r="H27" s="1"/>
  <c r="D36"/>
  <c r="E4"/>
  <c r="G4" s="1"/>
  <c r="H35" i="6"/>
  <c r="G35"/>
  <c r="H32"/>
  <c r="G32"/>
  <c r="H33"/>
  <c r="G33"/>
  <c r="G31"/>
  <c r="H31"/>
  <c r="H25"/>
  <c r="G25"/>
  <c r="H24"/>
  <c r="G24"/>
  <c r="H23"/>
  <c r="G23"/>
  <c r="H21"/>
  <c r="G21"/>
  <c r="H18"/>
  <c r="G18"/>
  <c r="G15"/>
  <c r="H15"/>
  <c r="H14"/>
  <c r="G14"/>
  <c r="H13"/>
  <c r="G13"/>
  <c r="F27"/>
  <c r="H28"/>
  <c r="G28"/>
  <c r="H19"/>
  <c r="G19"/>
  <c r="G11"/>
  <c r="H11"/>
  <c r="E12" i="7"/>
  <c r="G12" s="1"/>
  <c r="E32"/>
  <c r="G32" s="1"/>
  <c r="F4" i="6"/>
  <c r="F12"/>
  <c r="F22"/>
  <c r="E36"/>
  <c r="D36"/>
  <c r="H12" i="7" l="1"/>
  <c r="H4"/>
  <c r="H32"/>
  <c r="G27"/>
  <c r="H22" i="6"/>
  <c r="G22"/>
  <c r="G27"/>
  <c r="H27"/>
  <c r="G12"/>
  <c r="H12"/>
  <c r="G4"/>
  <c r="H4"/>
  <c r="E36" i="7"/>
  <c r="F36" i="6"/>
  <c r="H36" i="7" l="1"/>
  <c r="G36"/>
  <c r="H36" i="6"/>
  <c r="G36"/>
</calcChain>
</file>

<file path=xl/sharedStrings.xml><?xml version="1.0" encoding="utf-8"?>
<sst xmlns="http://schemas.openxmlformats.org/spreadsheetml/2006/main" count="84" uniqueCount="44">
  <si>
    <t>2009/2010</t>
  </si>
  <si>
    <t>2010/2011</t>
  </si>
  <si>
    <t>2011/2012</t>
  </si>
  <si>
    <t>2012/2013</t>
  </si>
  <si>
    <t>BRASIL</t>
  </si>
  <si>
    <t>REGIÃO/UF</t>
  </si>
  <si>
    <t>NORTE</t>
  </si>
  <si>
    <t>RO</t>
  </si>
  <si>
    <t>PA</t>
  </si>
  <si>
    <t>NORDESTE</t>
  </si>
  <si>
    <t>BA</t>
  </si>
  <si>
    <t>CENTRO-OESTE</t>
  </si>
  <si>
    <t>MT</t>
  </si>
  <si>
    <t>SUDESTE</t>
  </si>
  <si>
    <t>MG</t>
  </si>
  <si>
    <t>ES</t>
  </si>
  <si>
    <t>RJ</t>
  </si>
  <si>
    <t>SP</t>
  </si>
  <si>
    <t>SUL</t>
  </si>
  <si>
    <t>PR</t>
  </si>
  <si>
    <t>Projeções Carlos Cogo Consultoria Agroeconômica</t>
  </si>
  <si>
    <t>RR</t>
  </si>
  <si>
    <t>AC</t>
  </si>
  <si>
    <t>AM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</si>
  <si>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</si>
  <si>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</si>
  <si>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</si>
  <si>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</si>
  <si>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</si>
  <si>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</si>
  <si>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</si>
  <si>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</si>
  <si>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</si>
  <si>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</si>
  <si>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MS</t>
  </si>
  <si>
    <t>GO</t>
  </si>
  <si>
    <t>DF</t>
  </si>
  <si>
    <t>SC</t>
  </si>
  <si>
    <t>RS</t>
  </si>
  <si>
    <t>CANA-DE-AÇÚCAR: PROJEÇÕES DE ÁREA POR ESTADO NO BRASIL - HECTARES</t>
  </si>
  <si>
    <t>CANA-DE-AÇÚCAR: PROJEÇÕES DE PRODUÇÃO POR ESTADO NO BRASIL - TONELADAS</t>
  </si>
  <si>
    <t>VAR. 2012/2013 SOBRE 2011/2012</t>
  </si>
  <si>
    <t>VAR. 2012/2013 SOBRE 2011/2012 - T</t>
  </si>
  <si>
    <t xml:space="preserve">VAR. 2012/2013 SOBRE 2011/2012 - HA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</si>
</sst>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_(* #,##0_);_(* \(#,##0\);_(* \-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6" fontId="5" fillId="4" borderId="2" xfId="1" applyNumberFormat="1" applyFont="1" applyFill="1" applyBorder="1" applyAlignment="1" applyProtection="1">
      <alignment horizontal="center" vertical="center"/>
    </xf>
    <xf numFmtId="166" fontId="5" fillId="6" borderId="2" xfId="1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7" fontId="5" fillId="4" borderId="1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/>
    <xf numFmtId="166" fontId="6" fillId="0" borderId="2" xfId="1" applyNumberFormat="1" applyFont="1" applyFill="1" applyBorder="1" applyAlignment="1" applyProtection="1">
      <alignment horizontal="center" vertical="center"/>
    </xf>
    <xf numFmtId="167" fontId="7" fillId="0" borderId="2" xfId="1" applyNumberFormat="1" applyFont="1" applyFill="1" applyBorder="1" applyAlignment="1" applyProtection="1">
      <alignment horizontal="center" vertical="center"/>
    </xf>
    <xf numFmtId="167" fontId="5" fillId="4" borderId="2" xfId="1" applyNumberFormat="1" applyFont="1" applyFill="1" applyBorder="1" applyAlignment="1" applyProtection="1">
      <alignment horizontal="center" vertical="center"/>
    </xf>
    <xf numFmtId="167" fontId="6" fillId="5" borderId="2" xfId="1" applyNumberFormat="1" applyFont="1" applyFill="1" applyBorder="1" applyAlignment="1" applyProtection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</xf>
    <xf numFmtId="165" fontId="0" fillId="0" borderId="0" xfId="2" applyNumberFormat="1" applyFont="1"/>
    <xf numFmtId="49" fontId="8" fillId="3" borderId="2" xfId="1" applyNumberFormat="1" applyFont="1" applyFill="1" applyBorder="1" applyAlignment="1" applyProtection="1">
      <alignment horizontal="center" vertical="center" wrapText="1"/>
    </xf>
    <xf numFmtId="3" fontId="5" fillId="4" borderId="2" xfId="2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6" fontId="5" fillId="2" borderId="4" xfId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zoomScaleNormal="10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F36" sqref="F36"/>
    </sheetView>
  </sheetViews>
  <sheetFormatPr defaultRowHeight="15"/>
  <cols>
    <col min="1" max="1" width="4.7109375" customWidth="1"/>
    <col min="2" max="2" width="18.7109375" customWidth="1"/>
    <col min="3" max="6" width="16.7109375" customWidth="1"/>
    <col min="7" max="7" width="23.7109375" customWidth="1"/>
    <col min="8" max="8" width="21.7109375" customWidth="1"/>
  </cols>
  <sheetData>
    <row r="2" spans="2:12" ht="30" customHeight="1">
      <c r="B2" s="14" t="s">
        <v>39</v>
      </c>
      <c r="C2" s="15"/>
      <c r="D2" s="15"/>
      <c r="E2" s="15"/>
      <c r="F2" s="15"/>
      <c r="G2" s="15"/>
      <c r="H2" s="16"/>
    </row>
    <row r="3" spans="2:12" ht="30" customHeight="1">
      <c r="B3" s="2" t="s">
        <v>5</v>
      </c>
      <c r="C3" s="3" t="s">
        <v>0</v>
      </c>
      <c r="D3" s="3" t="s">
        <v>1</v>
      </c>
      <c r="E3" s="3" t="s">
        <v>2</v>
      </c>
      <c r="F3" s="3" t="s">
        <v>3</v>
      </c>
      <c r="G3" s="12" t="s">
        <v>43</v>
      </c>
      <c r="H3" s="12" t="s">
        <v>41</v>
      </c>
    </row>
    <row r="4" spans="2:12">
      <c r="B4" s="1" t="s">
        <v>6</v>
      </c>
      <c r="C4" s="4">
        <f>SUM(C5:C11)</f>
        <v>17194</v>
      </c>
      <c r="D4" s="4">
        <f t="shared" ref="D4" si="0">SUM(D5:D11)</f>
        <v>19630</v>
      </c>
      <c r="E4" s="4">
        <f t="shared" ref="E4:F4" si="1">SUM(E5:E11)</f>
        <v>34400</v>
      </c>
      <c r="F4" s="4">
        <f t="shared" si="1"/>
        <v>45080</v>
      </c>
      <c r="G4" s="13">
        <f>F4-E4</f>
        <v>10680</v>
      </c>
      <c r="H4" s="10">
        <f>F4/E4-1</f>
        <v>0.3104651162790697</v>
      </c>
      <c r="K4" s="11"/>
      <c r="L4" s="11"/>
    </row>
    <row r="5" spans="2:12">
      <c r="B5" s="6" t="s">
        <v>21</v>
      </c>
      <c r="C5" s="7">
        <v>0</v>
      </c>
      <c r="D5" s="7">
        <v>0</v>
      </c>
      <c r="E5" s="7">
        <v>0</v>
      </c>
      <c r="F5" s="7">
        <f>E5</f>
        <v>0</v>
      </c>
      <c r="G5" s="13">
        <f t="shared" ref="G5:G36" si="2">F5-E5</f>
        <v>0</v>
      </c>
      <c r="H5" s="10"/>
    </row>
    <row r="6" spans="2:12">
      <c r="B6" s="6" t="s">
        <v>7</v>
      </c>
      <c r="C6" s="7">
        <v>1766</v>
      </c>
      <c r="D6" s="7">
        <v>2610</v>
      </c>
      <c r="E6" s="7">
        <v>2770</v>
      </c>
      <c r="F6" s="7">
        <v>3690</v>
      </c>
      <c r="G6" s="13">
        <f t="shared" si="2"/>
        <v>920</v>
      </c>
      <c r="H6" s="10">
        <f t="shared" ref="H6:H36" si="3">F6/E6-1</f>
        <v>0.33212996389891702</v>
      </c>
    </row>
    <row r="7" spans="2:12">
      <c r="B7" s="6" t="s">
        <v>22</v>
      </c>
      <c r="C7" s="7">
        <v>0</v>
      </c>
      <c r="D7" s="7">
        <v>420</v>
      </c>
      <c r="E7" s="7">
        <v>570</v>
      </c>
      <c r="F7" s="7">
        <v>600</v>
      </c>
      <c r="G7" s="13">
        <f t="shared" si="2"/>
        <v>30</v>
      </c>
      <c r="H7" s="10"/>
    </row>
    <row r="8" spans="2:12">
      <c r="B8" s="6" t="s">
        <v>23</v>
      </c>
      <c r="C8" s="7">
        <v>3844</v>
      </c>
      <c r="D8" s="7">
        <v>3800</v>
      </c>
      <c r="E8" s="7">
        <v>3780</v>
      </c>
      <c r="F8" s="7">
        <v>3760</v>
      </c>
      <c r="G8" s="13">
        <f t="shared" si="2"/>
        <v>-20</v>
      </c>
      <c r="H8" s="10">
        <f t="shared" si="3"/>
        <v>-5.2910052910053462E-3</v>
      </c>
    </row>
    <row r="9" spans="2:12">
      <c r="B9" s="6" t="s">
        <v>24</v>
      </c>
      <c r="C9" s="7">
        <v>0</v>
      </c>
      <c r="D9" s="7">
        <v>0</v>
      </c>
      <c r="E9" s="7">
        <v>0</v>
      </c>
      <c r="F9" s="7">
        <f t="shared" ref="F9:F10" si="4">E9</f>
        <v>0</v>
      </c>
      <c r="G9" s="13">
        <f t="shared" si="2"/>
        <v>0</v>
      </c>
      <c r="H9" s="10"/>
    </row>
    <row r="10" spans="2:12">
      <c r="B10" s="6" t="s">
        <v>8</v>
      </c>
      <c r="C10" s="7">
        <v>10900</v>
      </c>
      <c r="D10" s="7">
        <v>9980</v>
      </c>
      <c r="E10" s="7">
        <v>12570</v>
      </c>
      <c r="F10" s="7">
        <f t="shared" si="4"/>
        <v>12570</v>
      </c>
      <c r="G10" s="13">
        <f t="shared" si="2"/>
        <v>0</v>
      </c>
      <c r="H10" s="10">
        <f t="shared" si="3"/>
        <v>0</v>
      </c>
    </row>
    <row r="11" spans="2:12">
      <c r="B11" s="6" t="s">
        <v>25</v>
      </c>
      <c r="C11" s="7">
        <v>684</v>
      </c>
      <c r="D11" s="7">
        <v>2820</v>
      </c>
      <c r="E11" s="7">
        <v>14710</v>
      </c>
      <c r="F11" s="7">
        <v>24460</v>
      </c>
      <c r="G11" s="13">
        <f t="shared" si="2"/>
        <v>9750</v>
      </c>
      <c r="H11" s="10">
        <f t="shared" si="3"/>
        <v>0.66281441196464996</v>
      </c>
    </row>
    <row r="12" spans="2:12">
      <c r="B12" s="1" t="s">
        <v>9</v>
      </c>
      <c r="C12" s="8">
        <f t="shared" ref="C12" si="5">SUM(C13:C21)</f>
        <v>1082579</v>
      </c>
      <c r="D12" s="8">
        <f>SUM(D13:D21)</f>
        <v>1113249</v>
      </c>
      <c r="E12" s="8">
        <f t="shared" ref="E12:F12" si="6">SUM(E13:E21)</f>
        <v>1120130</v>
      </c>
      <c r="F12" s="8">
        <f t="shared" si="6"/>
        <v>1095300</v>
      </c>
      <c r="G12" s="13">
        <f t="shared" si="2"/>
        <v>-24830</v>
      </c>
      <c r="H12" s="10">
        <f t="shared" si="3"/>
        <v>-2.2167069893673008E-2</v>
      </c>
      <c r="K12" s="11"/>
      <c r="L12" s="11"/>
    </row>
    <row r="13" spans="2:12">
      <c r="B13" s="6" t="s">
        <v>26</v>
      </c>
      <c r="C13" s="7">
        <v>39390</v>
      </c>
      <c r="D13" s="9">
        <v>42100</v>
      </c>
      <c r="E13" s="7">
        <v>39570</v>
      </c>
      <c r="F13" s="7">
        <v>37590</v>
      </c>
      <c r="G13" s="13">
        <f t="shared" si="2"/>
        <v>-1980</v>
      </c>
      <c r="H13" s="10">
        <f t="shared" si="3"/>
        <v>-5.0037907505686152E-2</v>
      </c>
    </row>
    <row r="14" spans="2:12">
      <c r="B14" s="6" t="s">
        <v>27</v>
      </c>
      <c r="C14" s="7">
        <v>13593</v>
      </c>
      <c r="D14" s="9">
        <v>13290</v>
      </c>
      <c r="E14" s="7">
        <v>13910</v>
      </c>
      <c r="F14" s="7">
        <v>14810</v>
      </c>
      <c r="G14" s="13">
        <f t="shared" si="2"/>
        <v>900</v>
      </c>
      <c r="H14" s="10">
        <f t="shared" si="3"/>
        <v>6.4701653486700206E-2</v>
      </c>
    </row>
    <row r="15" spans="2:12">
      <c r="B15" s="6" t="s">
        <v>28</v>
      </c>
      <c r="C15" s="7">
        <v>2340</v>
      </c>
      <c r="D15" s="9">
        <v>2760</v>
      </c>
      <c r="E15" s="7">
        <v>3420</v>
      </c>
      <c r="F15" s="7">
        <v>2940</v>
      </c>
      <c r="G15" s="13">
        <f t="shared" si="2"/>
        <v>-480</v>
      </c>
      <c r="H15" s="10">
        <f t="shared" si="3"/>
        <v>-0.14035087719298245</v>
      </c>
    </row>
    <row r="16" spans="2:12">
      <c r="B16" s="6" t="s">
        <v>29</v>
      </c>
      <c r="C16" s="7">
        <v>67037</v>
      </c>
      <c r="D16" s="7">
        <v>65720</v>
      </c>
      <c r="E16" s="7">
        <v>62260</v>
      </c>
      <c r="F16" s="7">
        <v>61950</v>
      </c>
      <c r="G16" s="13">
        <f t="shared" si="2"/>
        <v>-310</v>
      </c>
      <c r="H16" s="10">
        <f t="shared" si="3"/>
        <v>-4.9791198201092346E-3</v>
      </c>
    </row>
    <row r="17" spans="2:12">
      <c r="B17" s="6" t="s">
        <v>30</v>
      </c>
      <c r="C17" s="7">
        <v>115540</v>
      </c>
      <c r="D17" s="7">
        <v>111800</v>
      </c>
      <c r="E17" s="7">
        <v>122590</v>
      </c>
      <c r="F17" s="7">
        <v>129820</v>
      </c>
      <c r="G17" s="13">
        <f t="shared" si="2"/>
        <v>7230</v>
      </c>
      <c r="H17" s="10">
        <f t="shared" si="3"/>
        <v>5.8977078065095112E-2</v>
      </c>
    </row>
    <row r="18" spans="2:12">
      <c r="B18" s="6" t="s">
        <v>31</v>
      </c>
      <c r="C18" s="7">
        <v>321400</v>
      </c>
      <c r="D18" s="7">
        <v>346820</v>
      </c>
      <c r="E18" s="7">
        <v>326110</v>
      </c>
      <c r="F18" s="7">
        <v>298390</v>
      </c>
      <c r="G18" s="13">
        <f t="shared" si="2"/>
        <v>-27720</v>
      </c>
      <c r="H18" s="10">
        <f t="shared" si="3"/>
        <v>-8.5001993192481029E-2</v>
      </c>
    </row>
    <row r="19" spans="2:12">
      <c r="B19" s="6" t="s">
        <v>32</v>
      </c>
      <c r="C19" s="7">
        <v>447979</v>
      </c>
      <c r="D19" s="7">
        <v>451199</v>
      </c>
      <c r="E19" s="7">
        <v>463650</v>
      </c>
      <c r="F19" s="7">
        <v>458090</v>
      </c>
      <c r="G19" s="13">
        <f t="shared" si="2"/>
        <v>-5560</v>
      </c>
      <c r="H19" s="10">
        <f t="shared" si="3"/>
        <v>-1.1991804162622688E-2</v>
      </c>
    </row>
    <row r="20" spans="2:12">
      <c r="B20" s="6" t="s">
        <v>33</v>
      </c>
      <c r="C20" s="7">
        <v>37900</v>
      </c>
      <c r="D20" s="9">
        <v>36990</v>
      </c>
      <c r="E20" s="9">
        <v>37260</v>
      </c>
      <c r="F20" s="7">
        <v>37630</v>
      </c>
      <c r="G20" s="13">
        <f t="shared" si="2"/>
        <v>370</v>
      </c>
      <c r="H20" s="10">
        <f t="shared" si="3"/>
        <v>9.9302200751476555E-3</v>
      </c>
    </row>
    <row r="21" spans="2:12">
      <c r="B21" s="6" t="s">
        <v>10</v>
      </c>
      <c r="C21" s="7">
        <v>37400</v>
      </c>
      <c r="D21" s="9">
        <v>42570</v>
      </c>
      <c r="E21" s="7">
        <v>51360</v>
      </c>
      <c r="F21" s="7">
        <v>54080</v>
      </c>
      <c r="G21" s="13">
        <f t="shared" si="2"/>
        <v>2720</v>
      </c>
      <c r="H21" s="10">
        <f t="shared" si="3"/>
        <v>5.2959501557632294E-2</v>
      </c>
    </row>
    <row r="22" spans="2:12">
      <c r="B22" s="1" t="s">
        <v>11</v>
      </c>
      <c r="C22" s="8">
        <f t="shared" ref="C22:F22" si="7">SUM(C23:C26)</f>
        <v>940280</v>
      </c>
      <c r="D22" s="8">
        <f t="shared" si="7"/>
        <v>1202520</v>
      </c>
      <c r="E22" s="8">
        <f t="shared" si="7"/>
        <v>1379370</v>
      </c>
      <c r="F22" s="8">
        <f t="shared" si="7"/>
        <v>1505180</v>
      </c>
      <c r="G22" s="13">
        <f t="shared" si="2"/>
        <v>125810</v>
      </c>
      <c r="H22" s="10">
        <f t="shared" si="3"/>
        <v>9.1208305240798371E-2</v>
      </c>
      <c r="K22" s="11"/>
      <c r="L22" s="11"/>
    </row>
    <row r="23" spans="2:12">
      <c r="B23" s="6" t="s">
        <v>12</v>
      </c>
      <c r="C23" s="7">
        <v>202986</v>
      </c>
      <c r="D23" s="9">
        <v>207050</v>
      </c>
      <c r="E23" s="7">
        <v>220090</v>
      </c>
      <c r="F23" s="7">
        <v>232190</v>
      </c>
      <c r="G23" s="13">
        <f t="shared" si="2"/>
        <v>12100</v>
      </c>
      <c r="H23" s="10">
        <f t="shared" si="3"/>
        <v>5.4977509200781594E-2</v>
      </c>
    </row>
    <row r="24" spans="2:12">
      <c r="B24" s="6" t="s">
        <v>34</v>
      </c>
      <c r="C24" s="7">
        <v>265396</v>
      </c>
      <c r="D24" s="9">
        <v>396160</v>
      </c>
      <c r="E24" s="7">
        <v>480860</v>
      </c>
      <c r="F24" s="7">
        <v>540970</v>
      </c>
      <c r="G24" s="13">
        <f t="shared" si="2"/>
        <v>60110</v>
      </c>
      <c r="H24" s="10">
        <f t="shared" si="3"/>
        <v>0.12500519901842533</v>
      </c>
    </row>
    <row r="25" spans="2:12">
      <c r="B25" s="6" t="s">
        <v>35</v>
      </c>
      <c r="C25" s="7">
        <v>471898</v>
      </c>
      <c r="D25" s="9">
        <v>599310</v>
      </c>
      <c r="E25" s="7">
        <v>678420</v>
      </c>
      <c r="F25" s="7">
        <v>732020</v>
      </c>
      <c r="G25" s="13">
        <f t="shared" si="2"/>
        <v>53600</v>
      </c>
      <c r="H25" s="10">
        <f t="shared" si="3"/>
        <v>7.9007104743374246E-2</v>
      </c>
    </row>
    <row r="26" spans="2:12">
      <c r="B26" s="6" t="s">
        <v>36</v>
      </c>
      <c r="C26" s="7">
        <v>0</v>
      </c>
      <c r="D26" s="7">
        <v>0</v>
      </c>
      <c r="E26" s="7">
        <v>0</v>
      </c>
      <c r="F26" s="7">
        <f>E26*1.06</f>
        <v>0</v>
      </c>
      <c r="G26" s="13">
        <f t="shared" si="2"/>
        <v>0</v>
      </c>
      <c r="H26" s="10"/>
    </row>
    <row r="27" spans="2:12">
      <c r="B27" s="1" t="s">
        <v>13</v>
      </c>
      <c r="C27" s="8">
        <f>SUM(C28:C31)</f>
        <v>4832559</v>
      </c>
      <c r="D27" s="8">
        <f>SUM(D28:D31)</f>
        <v>5136540</v>
      </c>
      <c r="E27" s="8">
        <f>SUM(E28:E31)</f>
        <v>5220970</v>
      </c>
      <c r="F27" s="8">
        <f t="shared" ref="F27" si="8">SUM(F28:F31)</f>
        <v>5305770</v>
      </c>
      <c r="G27" s="13">
        <f t="shared" si="2"/>
        <v>84800</v>
      </c>
      <c r="H27" s="10">
        <f t="shared" si="3"/>
        <v>1.6242192542764933E-2</v>
      </c>
      <c r="K27" s="11"/>
      <c r="L27" s="11"/>
    </row>
    <row r="28" spans="2:12">
      <c r="B28" s="6" t="s">
        <v>14</v>
      </c>
      <c r="C28" s="7">
        <v>588816</v>
      </c>
      <c r="D28" s="9">
        <v>659550</v>
      </c>
      <c r="E28" s="7">
        <v>742650</v>
      </c>
      <c r="F28" s="7">
        <v>768640</v>
      </c>
      <c r="G28" s="13">
        <f t="shared" si="2"/>
        <v>25990</v>
      </c>
      <c r="H28" s="10">
        <f t="shared" si="3"/>
        <v>3.4996297044368241E-2</v>
      </c>
    </row>
    <row r="29" spans="2:12">
      <c r="B29" s="6" t="s">
        <v>15</v>
      </c>
      <c r="C29" s="7">
        <v>68037</v>
      </c>
      <c r="D29" s="7">
        <v>68650</v>
      </c>
      <c r="E29" s="9">
        <v>66930</v>
      </c>
      <c r="F29" s="7">
        <v>71850</v>
      </c>
      <c r="G29" s="13">
        <f t="shared" si="2"/>
        <v>4920</v>
      </c>
      <c r="H29" s="10">
        <f t="shared" si="3"/>
        <v>7.3509636934110167E-2</v>
      </c>
    </row>
    <row r="30" spans="2:12">
      <c r="B30" s="6" t="s">
        <v>16</v>
      </c>
      <c r="C30" s="7">
        <v>45834</v>
      </c>
      <c r="D30" s="7">
        <v>51330</v>
      </c>
      <c r="E30" s="9">
        <v>41310</v>
      </c>
      <c r="F30" s="7">
        <v>38830</v>
      </c>
      <c r="G30" s="13">
        <f t="shared" si="2"/>
        <v>-2480</v>
      </c>
      <c r="H30" s="10">
        <f t="shared" si="3"/>
        <v>-6.0033890099249532E-2</v>
      </c>
    </row>
    <row r="31" spans="2:12">
      <c r="B31" s="6" t="s">
        <v>17</v>
      </c>
      <c r="C31" s="7">
        <v>4129872</v>
      </c>
      <c r="D31" s="9">
        <v>4357010</v>
      </c>
      <c r="E31" s="7">
        <v>4370080</v>
      </c>
      <c r="F31" s="7">
        <v>4426450</v>
      </c>
      <c r="G31" s="13">
        <f t="shared" si="2"/>
        <v>56370</v>
      </c>
      <c r="H31" s="10">
        <f t="shared" si="3"/>
        <v>1.2899077362428235E-2</v>
      </c>
    </row>
    <row r="32" spans="2:12">
      <c r="B32" s="1" t="s">
        <v>18</v>
      </c>
      <c r="C32" s="8">
        <f>SUM(C33:C35)</f>
        <v>536993</v>
      </c>
      <c r="D32" s="8">
        <f>SUM(D33:D35)</f>
        <v>584010</v>
      </c>
      <c r="E32" s="8">
        <f>SUM(E33:E35)</f>
        <v>613140</v>
      </c>
      <c r="F32" s="8">
        <f t="shared" ref="F32" si="9">SUM(F33:F35)</f>
        <v>615850</v>
      </c>
      <c r="G32" s="13">
        <f t="shared" si="2"/>
        <v>2710</v>
      </c>
      <c r="H32" s="10">
        <f t="shared" si="3"/>
        <v>4.4198714812277995E-3</v>
      </c>
      <c r="K32" s="11"/>
      <c r="L32" s="11"/>
    </row>
    <row r="33" spans="2:12">
      <c r="B33" s="6" t="s">
        <v>19</v>
      </c>
      <c r="C33" s="7">
        <v>535958</v>
      </c>
      <c r="D33" s="9">
        <v>582320</v>
      </c>
      <c r="E33" s="7">
        <v>611440</v>
      </c>
      <c r="F33" s="7">
        <v>614010</v>
      </c>
      <c r="G33" s="13">
        <f t="shared" si="2"/>
        <v>2570</v>
      </c>
      <c r="H33" s="10">
        <f t="shared" si="3"/>
        <v>4.2031924636922735E-3</v>
      </c>
    </row>
    <row r="34" spans="2:12">
      <c r="B34" s="6" t="s">
        <v>37</v>
      </c>
      <c r="C34" s="7">
        <v>0</v>
      </c>
      <c r="D34" s="9">
        <v>0</v>
      </c>
      <c r="E34" s="9">
        <v>0</v>
      </c>
      <c r="F34" s="7">
        <f t="shared" ref="F34" si="10">E34</f>
        <v>0</v>
      </c>
      <c r="G34" s="13">
        <f t="shared" si="2"/>
        <v>0</v>
      </c>
      <c r="H34" s="10"/>
    </row>
    <row r="35" spans="2:12">
      <c r="B35" s="6" t="s">
        <v>38</v>
      </c>
      <c r="C35" s="7">
        <v>1035</v>
      </c>
      <c r="D35" s="9">
        <v>1690</v>
      </c>
      <c r="E35" s="7">
        <v>1700</v>
      </c>
      <c r="F35" s="7">
        <v>1840</v>
      </c>
      <c r="G35" s="13">
        <f t="shared" si="2"/>
        <v>140</v>
      </c>
      <c r="H35" s="10">
        <f t="shared" si="3"/>
        <v>8.2352941176470518E-2</v>
      </c>
    </row>
    <row r="36" spans="2:12">
      <c r="B36" s="1" t="s">
        <v>4</v>
      </c>
      <c r="C36" s="8">
        <f>+C4+C12+C22+C27+C32</f>
        <v>7409605</v>
      </c>
      <c r="D36" s="8">
        <f>+D4+D12+D22+D27+D32</f>
        <v>8055949</v>
      </c>
      <c r="E36" s="8">
        <f>+E4+E12+E22+E27+E32</f>
        <v>8368010</v>
      </c>
      <c r="F36" s="8">
        <f t="shared" ref="F36" si="11">+F4+F12+F22+F27+F32</f>
        <v>8567180</v>
      </c>
      <c r="G36" s="13">
        <f t="shared" si="2"/>
        <v>199170</v>
      </c>
      <c r="H36" s="10">
        <f t="shared" si="3"/>
        <v>2.3801357789964506E-2</v>
      </c>
      <c r="K36" s="11"/>
      <c r="L36" s="11"/>
    </row>
    <row r="37" spans="2:12">
      <c r="B37" s="17" t="s">
        <v>20</v>
      </c>
      <c r="C37" s="17"/>
      <c r="D37" s="18"/>
      <c r="E37" s="18"/>
      <c r="F37" s="18"/>
      <c r="G37" s="18"/>
      <c r="H37" s="18"/>
    </row>
  </sheetData>
  <mergeCells count="2">
    <mergeCell ref="B2:H2"/>
    <mergeCell ref="B37:H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E12:F12 F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E36" sqref="E36"/>
    </sheetView>
  </sheetViews>
  <sheetFormatPr defaultRowHeight="15"/>
  <cols>
    <col min="1" max="1" width="4.7109375" customWidth="1"/>
    <col min="2" max="2" width="18.7109375" customWidth="1"/>
    <col min="3" max="6" width="17.7109375" customWidth="1"/>
    <col min="7" max="8" width="21.7109375" customWidth="1"/>
  </cols>
  <sheetData>
    <row r="2" spans="2:8" ht="30" customHeight="1">
      <c r="B2" s="14" t="s">
        <v>40</v>
      </c>
      <c r="C2" s="15"/>
      <c r="D2" s="15"/>
      <c r="E2" s="15"/>
      <c r="F2" s="15"/>
      <c r="G2" s="15"/>
      <c r="H2" s="16"/>
    </row>
    <row r="3" spans="2:8" ht="30" customHeight="1">
      <c r="B3" s="2" t="s">
        <v>5</v>
      </c>
      <c r="C3" s="3" t="s">
        <v>0</v>
      </c>
      <c r="D3" s="3" t="s">
        <v>1</v>
      </c>
      <c r="E3" s="3" t="s">
        <v>2</v>
      </c>
      <c r="F3" s="3" t="s">
        <v>3</v>
      </c>
      <c r="G3" s="12" t="s">
        <v>42</v>
      </c>
      <c r="H3" s="12" t="s">
        <v>41</v>
      </c>
    </row>
    <row r="4" spans="2:8">
      <c r="B4" s="1" t="s">
        <v>6</v>
      </c>
      <c r="C4" s="4">
        <f>SUM(C5:C11)</f>
        <v>991600</v>
      </c>
      <c r="D4" s="4">
        <f t="shared" ref="D4:E4" si="0">SUM(D5:D11)</f>
        <v>1278400</v>
      </c>
      <c r="E4" s="4">
        <f t="shared" si="0"/>
        <v>2530000</v>
      </c>
      <c r="F4" s="4">
        <f t="shared" ref="F4" si="1">SUM(F5:F11)</f>
        <v>3465300</v>
      </c>
      <c r="G4" s="13">
        <f>F4-E4</f>
        <v>935300</v>
      </c>
      <c r="H4" s="10">
        <f>F4/E4-1</f>
        <v>0.36968379446640309</v>
      </c>
    </row>
    <row r="5" spans="2:8">
      <c r="B5" s="6" t="s">
        <v>21</v>
      </c>
      <c r="C5" s="7"/>
      <c r="D5" s="7"/>
      <c r="E5" s="7"/>
      <c r="F5" s="7">
        <f>E5</f>
        <v>0</v>
      </c>
      <c r="G5" s="13">
        <f t="shared" ref="G5:G36" si="2">F5-E5</f>
        <v>0</v>
      </c>
      <c r="H5" s="10"/>
    </row>
    <row r="6" spans="2:8">
      <c r="B6" s="6" t="s">
        <v>7</v>
      </c>
      <c r="C6" s="7">
        <v>111300</v>
      </c>
      <c r="D6" s="7">
        <v>136700</v>
      </c>
      <c r="E6" s="7">
        <v>157300</v>
      </c>
      <c r="F6" s="7">
        <v>290000</v>
      </c>
      <c r="G6" s="13">
        <f t="shared" si="2"/>
        <v>132700</v>
      </c>
      <c r="H6" s="10">
        <f t="shared" ref="H6:H36" si="3">F6/E6-1</f>
        <v>0.84361093452002534</v>
      </c>
    </row>
    <row r="7" spans="2:8">
      <c r="B7" s="6" t="s">
        <v>22</v>
      </c>
      <c r="C7" s="7">
        <v>0</v>
      </c>
      <c r="D7" s="7">
        <v>33800</v>
      </c>
      <c r="E7" s="7">
        <v>52600</v>
      </c>
      <c r="F7" s="7">
        <v>55200</v>
      </c>
      <c r="G7" s="13">
        <f t="shared" si="2"/>
        <v>2600</v>
      </c>
      <c r="H7" s="10"/>
    </row>
    <row r="8" spans="2:8">
      <c r="B8" s="6" t="s">
        <v>23</v>
      </c>
      <c r="C8" s="7">
        <v>211800</v>
      </c>
      <c r="D8" s="7">
        <v>347000</v>
      </c>
      <c r="E8" s="7">
        <v>287000</v>
      </c>
      <c r="F8" s="7">
        <v>285700</v>
      </c>
      <c r="G8" s="13">
        <f t="shared" si="2"/>
        <v>-1300</v>
      </c>
      <c r="H8" s="10">
        <f t="shared" si="3"/>
        <v>-4.5296167247387276E-3</v>
      </c>
    </row>
    <row r="9" spans="2:8">
      <c r="B9" s="6" t="s">
        <v>24</v>
      </c>
      <c r="C9" s="7">
        <v>0</v>
      </c>
      <c r="D9" s="7">
        <v>0</v>
      </c>
      <c r="E9" s="7">
        <v>0</v>
      </c>
      <c r="F9" s="7">
        <f t="shared" ref="F9" si="4">E9</f>
        <v>0</v>
      </c>
      <c r="G9" s="13">
        <f t="shared" si="2"/>
        <v>0</v>
      </c>
      <c r="H9" s="10"/>
    </row>
    <row r="10" spans="2:8">
      <c r="B10" s="6" t="s">
        <v>8</v>
      </c>
      <c r="C10" s="7">
        <v>623400</v>
      </c>
      <c r="D10" s="7">
        <v>521900</v>
      </c>
      <c r="E10" s="7">
        <v>666200</v>
      </c>
      <c r="F10" s="7">
        <v>890200</v>
      </c>
      <c r="G10" s="13">
        <f t="shared" si="2"/>
        <v>224000</v>
      </c>
      <c r="H10" s="10">
        <f t="shared" si="3"/>
        <v>0.33623536475532867</v>
      </c>
    </row>
    <row r="11" spans="2:8">
      <c r="B11" s="6" t="s">
        <v>25</v>
      </c>
      <c r="C11" s="7">
        <v>45100</v>
      </c>
      <c r="D11" s="7">
        <v>239000</v>
      </c>
      <c r="E11" s="7">
        <v>1366900</v>
      </c>
      <c r="F11" s="7">
        <v>1944200</v>
      </c>
      <c r="G11" s="13">
        <f t="shared" si="2"/>
        <v>577300</v>
      </c>
      <c r="H11" s="10">
        <f t="shared" si="3"/>
        <v>0.42234252688565377</v>
      </c>
    </row>
    <row r="12" spans="2:8">
      <c r="B12" s="1" t="s">
        <v>9</v>
      </c>
      <c r="C12" s="8">
        <f t="shared" ref="C12" si="5">SUM(C13:C21)</f>
        <v>61677200</v>
      </c>
      <c r="D12" s="8">
        <f>SUM(D13:D21)</f>
        <v>62079600</v>
      </c>
      <c r="E12" s="8">
        <f t="shared" ref="E12:F12" si="6">SUM(E13:E21)</f>
        <v>67529000</v>
      </c>
      <c r="F12" s="8">
        <f t="shared" si="6"/>
        <v>66702100</v>
      </c>
      <c r="G12" s="13">
        <f t="shared" si="2"/>
        <v>-826900</v>
      </c>
      <c r="H12" s="10">
        <f t="shared" si="3"/>
        <v>-1.2245109508507435E-2</v>
      </c>
    </row>
    <row r="13" spans="2:8">
      <c r="B13" s="6" t="s">
        <v>26</v>
      </c>
      <c r="C13" s="7">
        <v>2209400</v>
      </c>
      <c r="D13" s="9">
        <v>2327500</v>
      </c>
      <c r="E13" s="7">
        <v>2349800</v>
      </c>
      <c r="F13" s="7">
        <v>2330600</v>
      </c>
      <c r="G13" s="13">
        <f t="shared" si="2"/>
        <v>-19200</v>
      </c>
      <c r="H13" s="10">
        <f t="shared" si="3"/>
        <v>-8.1709081623968505E-3</v>
      </c>
    </row>
    <row r="14" spans="2:8">
      <c r="B14" s="6" t="s">
        <v>27</v>
      </c>
      <c r="C14" s="7">
        <v>1014000</v>
      </c>
      <c r="D14" s="9">
        <v>836900</v>
      </c>
      <c r="E14" s="7">
        <v>991900</v>
      </c>
      <c r="F14" s="7">
        <v>1036700</v>
      </c>
      <c r="G14" s="13">
        <f t="shared" si="2"/>
        <v>44800</v>
      </c>
      <c r="H14" s="10">
        <f t="shared" si="3"/>
        <v>4.5165843330980948E-2</v>
      </c>
    </row>
    <row r="15" spans="2:8">
      <c r="B15" s="6" t="s">
        <v>28</v>
      </c>
      <c r="C15" s="7">
        <v>154400</v>
      </c>
      <c r="D15" s="9">
        <v>180500</v>
      </c>
      <c r="E15" s="7">
        <v>239700</v>
      </c>
      <c r="F15" s="7">
        <v>205800</v>
      </c>
      <c r="G15" s="13">
        <f t="shared" si="2"/>
        <v>-33900</v>
      </c>
      <c r="H15" s="10">
        <f t="shared" si="3"/>
        <v>-0.14142678347934923</v>
      </c>
    </row>
    <row r="16" spans="2:8">
      <c r="B16" s="6" t="s">
        <v>29</v>
      </c>
      <c r="C16" s="7">
        <v>3472500</v>
      </c>
      <c r="D16" s="7">
        <v>2729400</v>
      </c>
      <c r="E16" s="7">
        <v>3208500</v>
      </c>
      <c r="F16" s="7">
        <v>3261700</v>
      </c>
      <c r="G16" s="13">
        <f t="shared" si="2"/>
        <v>53200</v>
      </c>
      <c r="H16" s="10">
        <f t="shared" si="3"/>
        <v>1.6580956833411209E-2</v>
      </c>
    </row>
    <row r="17" spans="2:8">
      <c r="B17" s="6" t="s">
        <v>30</v>
      </c>
      <c r="C17" s="7">
        <v>6320000</v>
      </c>
      <c r="D17" s="7">
        <v>5246300</v>
      </c>
      <c r="E17" s="7">
        <v>6506000</v>
      </c>
      <c r="F17" s="7">
        <v>7167400</v>
      </c>
      <c r="G17" s="13">
        <f t="shared" si="2"/>
        <v>661400</v>
      </c>
      <c r="H17" s="10">
        <f t="shared" si="3"/>
        <v>0.10166000614817094</v>
      </c>
    </row>
    <row r="18" spans="2:8">
      <c r="B18" s="6" t="s">
        <v>31</v>
      </c>
      <c r="C18" s="7">
        <v>17805600</v>
      </c>
      <c r="D18" s="7">
        <v>16820800</v>
      </c>
      <c r="E18" s="7">
        <v>18430100</v>
      </c>
      <c r="F18" s="7">
        <v>17023100</v>
      </c>
      <c r="G18" s="13">
        <f t="shared" si="2"/>
        <v>-1407000</v>
      </c>
      <c r="H18" s="10">
        <f t="shared" si="3"/>
        <v>-7.6342504924010179E-2</v>
      </c>
    </row>
    <row r="19" spans="2:8">
      <c r="B19" s="6" t="s">
        <v>32</v>
      </c>
      <c r="C19" s="7">
        <v>25504500</v>
      </c>
      <c r="D19" s="7">
        <v>29120400</v>
      </c>
      <c r="E19" s="7">
        <v>29835900</v>
      </c>
      <c r="F19" s="7">
        <v>29299400</v>
      </c>
      <c r="G19" s="13">
        <f t="shared" si="2"/>
        <v>-536500</v>
      </c>
      <c r="H19" s="10">
        <f t="shared" si="3"/>
        <v>-1.798169319511056E-2</v>
      </c>
    </row>
    <row r="20" spans="2:8">
      <c r="B20" s="6" t="s">
        <v>33</v>
      </c>
      <c r="C20" s="7">
        <v>2249700</v>
      </c>
      <c r="D20" s="9">
        <v>2025600</v>
      </c>
      <c r="E20" s="9">
        <v>2459200</v>
      </c>
      <c r="F20" s="7">
        <v>2483600</v>
      </c>
      <c r="G20" s="13">
        <f t="shared" si="2"/>
        <v>24400</v>
      </c>
      <c r="H20" s="10">
        <f t="shared" si="3"/>
        <v>9.921925829537992E-3</v>
      </c>
    </row>
    <row r="21" spans="2:8">
      <c r="B21" s="6" t="s">
        <v>10</v>
      </c>
      <c r="C21" s="7">
        <v>2947100</v>
      </c>
      <c r="D21" s="9">
        <v>2792200</v>
      </c>
      <c r="E21" s="7">
        <v>3507900</v>
      </c>
      <c r="F21" s="7">
        <v>3893800</v>
      </c>
      <c r="G21" s="13">
        <f t="shared" si="2"/>
        <v>385900</v>
      </c>
      <c r="H21" s="10">
        <f t="shared" si="3"/>
        <v>0.11000883719604326</v>
      </c>
    </row>
    <row r="22" spans="2:8">
      <c r="B22" s="1" t="s">
        <v>11</v>
      </c>
      <c r="C22" s="8">
        <f t="shared" ref="C22:F22" si="7">SUM(C23:C26)</f>
        <v>73435900</v>
      </c>
      <c r="D22" s="8">
        <f t="shared" si="7"/>
        <v>93344700</v>
      </c>
      <c r="E22" s="8">
        <f t="shared" si="7"/>
        <v>95566200</v>
      </c>
      <c r="F22" s="8">
        <f t="shared" si="7"/>
        <v>104819500</v>
      </c>
      <c r="G22" s="13">
        <f t="shared" si="2"/>
        <v>9253300</v>
      </c>
      <c r="H22" s="10">
        <f t="shared" si="3"/>
        <v>9.6826074490771852E-2</v>
      </c>
    </row>
    <row r="23" spans="2:8">
      <c r="B23" s="6" t="s">
        <v>12</v>
      </c>
      <c r="C23" s="7">
        <v>10045600</v>
      </c>
      <c r="D23" s="9">
        <v>13661200</v>
      </c>
      <c r="E23" s="7">
        <v>13545900</v>
      </c>
      <c r="F23" s="7">
        <v>15092400</v>
      </c>
      <c r="G23" s="13">
        <f t="shared" si="2"/>
        <v>1546500</v>
      </c>
      <c r="H23" s="10">
        <f t="shared" si="3"/>
        <v>0.11416738644165392</v>
      </c>
    </row>
    <row r="24" spans="2:8">
      <c r="B24" s="6" t="s">
        <v>34</v>
      </c>
      <c r="C24" s="7">
        <v>23297800</v>
      </c>
      <c r="D24" s="9">
        <v>33476700</v>
      </c>
      <c r="E24" s="7">
        <v>33988200</v>
      </c>
      <c r="F24" s="7">
        <v>37922000</v>
      </c>
      <c r="G24" s="13">
        <f t="shared" si="2"/>
        <v>3933800</v>
      </c>
      <c r="H24" s="10">
        <f t="shared" si="3"/>
        <v>0.11574016864676562</v>
      </c>
    </row>
    <row r="25" spans="2:8">
      <c r="B25" s="6" t="s">
        <v>35</v>
      </c>
      <c r="C25" s="7">
        <v>40092500</v>
      </c>
      <c r="D25" s="9">
        <v>46206800</v>
      </c>
      <c r="E25" s="7">
        <v>48032100</v>
      </c>
      <c r="F25" s="7">
        <v>51805100</v>
      </c>
      <c r="G25" s="13">
        <f t="shared" si="2"/>
        <v>3773000</v>
      </c>
      <c r="H25" s="10">
        <f t="shared" si="3"/>
        <v>7.8551635260586172E-2</v>
      </c>
    </row>
    <row r="26" spans="2:8">
      <c r="B26" s="6" t="s">
        <v>36</v>
      </c>
      <c r="C26" s="7">
        <v>0</v>
      </c>
      <c r="D26" s="7">
        <v>0</v>
      </c>
      <c r="E26" s="7">
        <v>0</v>
      </c>
      <c r="F26" s="7">
        <f>E26*1.06</f>
        <v>0</v>
      </c>
      <c r="G26" s="13">
        <f t="shared" si="2"/>
        <v>0</v>
      </c>
      <c r="H26" s="10"/>
    </row>
    <row r="27" spans="2:8">
      <c r="B27" s="1" t="s">
        <v>13</v>
      </c>
      <c r="C27" s="8">
        <f>SUM(C28:C31)</f>
        <v>419857700</v>
      </c>
      <c r="D27" s="8">
        <f>SUM(D28:D31)</f>
        <v>423799500</v>
      </c>
      <c r="E27" s="8">
        <f>SUM(E28:E31)</f>
        <v>364212500</v>
      </c>
      <c r="F27" s="8">
        <f t="shared" ref="F27" si="8">SUM(F28:F31)</f>
        <v>383803600</v>
      </c>
      <c r="G27" s="13">
        <f t="shared" si="2"/>
        <v>19591100</v>
      </c>
      <c r="H27" s="10">
        <f t="shared" si="3"/>
        <v>5.3790300991866102E-2</v>
      </c>
    </row>
    <row r="28" spans="2:8">
      <c r="B28" s="6" t="s">
        <v>14</v>
      </c>
      <c r="C28" s="7">
        <v>49923400</v>
      </c>
      <c r="D28" s="9">
        <v>56013600</v>
      </c>
      <c r="E28" s="7">
        <v>49909100</v>
      </c>
      <c r="F28" s="7">
        <v>54431200</v>
      </c>
      <c r="G28" s="13">
        <f t="shared" si="2"/>
        <v>4522100</v>
      </c>
      <c r="H28" s="10">
        <f t="shared" si="3"/>
        <v>9.060672302245476E-2</v>
      </c>
    </row>
    <row r="29" spans="2:8">
      <c r="B29" s="6" t="s">
        <v>15</v>
      </c>
      <c r="C29" s="7">
        <v>4009600</v>
      </c>
      <c r="D29" s="7">
        <v>3524800</v>
      </c>
      <c r="E29" s="7">
        <v>4164700</v>
      </c>
      <c r="F29" s="7">
        <v>4350500</v>
      </c>
      <c r="G29" s="13">
        <f t="shared" si="2"/>
        <v>185800</v>
      </c>
      <c r="H29" s="10">
        <f t="shared" si="3"/>
        <v>4.4613057363075415E-2</v>
      </c>
    </row>
    <row r="30" spans="2:8">
      <c r="B30" s="6" t="s">
        <v>16</v>
      </c>
      <c r="C30" s="7">
        <v>3260000</v>
      </c>
      <c r="D30" s="7">
        <v>2537800</v>
      </c>
      <c r="E30" s="7">
        <v>2065500</v>
      </c>
      <c r="F30" s="7">
        <v>1891000</v>
      </c>
      <c r="G30" s="13">
        <f t="shared" si="2"/>
        <v>-174500</v>
      </c>
      <c r="H30" s="10">
        <f t="shared" si="3"/>
        <v>-8.4483175986443948E-2</v>
      </c>
    </row>
    <row r="31" spans="2:8">
      <c r="B31" s="6" t="s">
        <v>17</v>
      </c>
      <c r="C31" s="7">
        <v>362664700</v>
      </c>
      <c r="D31" s="9">
        <v>361723300</v>
      </c>
      <c r="E31" s="7">
        <v>308073200</v>
      </c>
      <c r="F31" s="7">
        <v>323130900</v>
      </c>
      <c r="G31" s="13">
        <f t="shared" si="2"/>
        <v>15057700</v>
      </c>
      <c r="H31" s="10">
        <f t="shared" si="3"/>
        <v>4.8877020136772753E-2</v>
      </c>
    </row>
    <row r="32" spans="2:8">
      <c r="B32" s="1" t="s">
        <v>18</v>
      </c>
      <c r="C32" s="8">
        <f>SUM(C33:C35)</f>
        <v>45551300</v>
      </c>
      <c r="D32" s="8">
        <f>SUM(D33:D35)</f>
        <v>43403100</v>
      </c>
      <c r="E32" s="8">
        <f>SUM(E33:E35)</f>
        <v>41601800</v>
      </c>
      <c r="F32" s="8">
        <f t="shared" ref="F32" si="9">SUM(F33:F35)</f>
        <v>43388300</v>
      </c>
      <c r="G32" s="13">
        <f t="shared" si="2"/>
        <v>1786500</v>
      </c>
      <c r="H32" s="10">
        <f t="shared" si="3"/>
        <v>4.2942853434226436E-2</v>
      </c>
    </row>
    <row r="33" spans="2:8">
      <c r="B33" s="6" t="s">
        <v>19</v>
      </c>
      <c r="C33" s="7">
        <v>45502800</v>
      </c>
      <c r="D33" s="9">
        <v>43321100</v>
      </c>
      <c r="E33" s="7">
        <v>41516800</v>
      </c>
      <c r="F33" s="7">
        <v>43277900</v>
      </c>
      <c r="G33" s="13">
        <f t="shared" si="2"/>
        <v>1761100</v>
      </c>
      <c r="H33" s="10">
        <f t="shared" si="3"/>
        <v>4.241897256050553E-2</v>
      </c>
    </row>
    <row r="34" spans="2:8">
      <c r="B34" s="6" t="s">
        <v>37</v>
      </c>
      <c r="C34" s="7">
        <v>0</v>
      </c>
      <c r="D34" s="9">
        <v>0</v>
      </c>
      <c r="E34" s="9">
        <v>0</v>
      </c>
      <c r="F34" s="7">
        <f t="shared" ref="F34" si="10">E34</f>
        <v>0</v>
      </c>
      <c r="G34" s="13">
        <f t="shared" si="2"/>
        <v>0</v>
      </c>
      <c r="H34" s="10"/>
    </row>
    <row r="35" spans="2:8">
      <c r="B35" s="6" t="s">
        <v>38</v>
      </c>
      <c r="C35" s="7">
        <v>48500</v>
      </c>
      <c r="D35" s="9">
        <v>82000</v>
      </c>
      <c r="E35" s="7">
        <v>85000</v>
      </c>
      <c r="F35" s="7">
        <v>110400</v>
      </c>
      <c r="G35" s="13">
        <f t="shared" si="2"/>
        <v>25400</v>
      </c>
      <c r="H35" s="10">
        <f t="shared" si="3"/>
        <v>0.29882352941176471</v>
      </c>
    </row>
    <row r="36" spans="2:8">
      <c r="B36" s="1" t="s">
        <v>4</v>
      </c>
      <c r="C36" s="8">
        <f>+C4+C12+C22+C27+C32</f>
        <v>601513700</v>
      </c>
      <c r="D36" s="8">
        <f>+D4+D12+D22+D27+D32</f>
        <v>623905300</v>
      </c>
      <c r="E36" s="8">
        <f>+E4+E12+E22+E27+E32</f>
        <v>571439500</v>
      </c>
      <c r="F36" s="8">
        <f t="shared" ref="F36" si="11">+F4+F12+F22+F27+F32</f>
        <v>602178800</v>
      </c>
      <c r="G36" s="13">
        <f t="shared" si="2"/>
        <v>30739300</v>
      </c>
      <c r="H36" s="10">
        <f t="shared" si="3"/>
        <v>5.3792746213728648E-2</v>
      </c>
    </row>
    <row r="37" spans="2:8">
      <c r="B37" s="17" t="s">
        <v>20</v>
      </c>
      <c r="C37" s="17"/>
      <c r="D37" s="18"/>
      <c r="E37" s="18"/>
      <c r="F37" s="18"/>
      <c r="G37" s="18"/>
      <c r="H37" s="18"/>
    </row>
    <row r="39" spans="2:8">
      <c r="C39" s="5"/>
      <c r="D39" s="5"/>
      <c r="E39" s="5"/>
      <c r="F39" s="5"/>
    </row>
  </sheetData>
  <mergeCells count="2">
    <mergeCell ref="B2:H2"/>
    <mergeCell ref="B37:H37"/>
  </mergeCells>
  <pageMargins left="0.511811024" right="0.511811024" top="0.78740157499999996" bottom="0.78740157499999996" header="0.31496062000000002" footer="0.31496062000000002"/>
  <ignoredErrors>
    <ignoredError sqref="E32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ÁREA POR UF BRASIL</vt:lpstr>
      <vt:lpstr>PRODUÇÃO POR UF BRASIL</vt:lpstr>
    </vt:vector>
  </TitlesOfParts>
  <Company>Carlos Cogo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Cogo</dc:creator>
  <cp:lastModifiedBy>Carlos Cogo</cp:lastModifiedBy>
  <cp:lastPrinted>2010-10-26T15:43:53Z</cp:lastPrinted>
  <dcterms:created xsi:type="dcterms:W3CDTF">2010-06-10T20:41:45Z</dcterms:created>
  <dcterms:modified xsi:type="dcterms:W3CDTF">2012-04-10T16:44:17Z</dcterms:modified>
</cp:coreProperties>
</file>